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s446\Documents\"/>
    </mc:Choice>
  </mc:AlternateContent>
  <bookViews>
    <workbookView xWindow="0" yWindow="0" windowWidth="24000" windowHeight="8235"/>
  </bookViews>
  <sheets>
    <sheet name="ILR AA Budget" sheetId="1" r:id="rId1"/>
    <sheet name="Detail Backup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" l="1"/>
  <c r="O14" i="2"/>
  <c r="N14" i="2"/>
  <c r="N13" i="2"/>
  <c r="N11" i="2"/>
  <c r="N8" i="2"/>
  <c r="N7" i="2"/>
  <c r="N3" i="2"/>
  <c r="N2" i="2"/>
  <c r="B32" i="1"/>
  <c r="C30" i="1"/>
  <c r="C25" i="1"/>
  <c r="F30" i="1" l="1"/>
  <c r="E32" i="1"/>
  <c r="F31" i="1"/>
  <c r="F32" i="1" l="1"/>
  <c r="F29" i="1"/>
  <c r="F28" i="1"/>
  <c r="F27" i="1"/>
  <c r="F26" i="1"/>
  <c r="F24" i="1"/>
  <c r="F23" i="1"/>
  <c r="F22" i="1"/>
  <c r="F21" i="1"/>
  <c r="F20" i="1"/>
  <c r="E17" i="1"/>
  <c r="F17" i="1" s="1"/>
  <c r="E8" i="1"/>
  <c r="F8" i="1" s="1"/>
  <c r="F6" i="1"/>
  <c r="F5" i="1"/>
  <c r="C29" i="1"/>
  <c r="C28" i="1"/>
  <c r="C27" i="1"/>
  <c r="C26" i="1"/>
  <c r="C24" i="1"/>
  <c r="C23" i="1"/>
  <c r="C22" i="1"/>
  <c r="C21" i="1"/>
  <c r="C20" i="1"/>
  <c r="C32" i="1"/>
  <c r="B17" i="1"/>
  <c r="C17" i="1" s="1"/>
  <c r="C6" i="1"/>
  <c r="B8" i="1"/>
  <c r="C8" i="1" s="1"/>
  <c r="C5" i="1"/>
  <c r="B34" i="1" l="1"/>
  <c r="C34" i="1" s="1"/>
  <c r="E34" i="1"/>
  <c r="F34" i="1" s="1"/>
  <c r="B36" i="1" l="1"/>
  <c r="B40" i="1" s="1"/>
  <c r="E38" i="1" s="1"/>
  <c r="E36" i="1"/>
  <c r="E40" i="1" l="1"/>
</calcChain>
</file>

<file path=xl/sharedStrings.xml><?xml version="1.0" encoding="utf-8"?>
<sst xmlns="http://schemas.openxmlformats.org/spreadsheetml/2006/main" count="98" uniqueCount="86">
  <si>
    <t xml:space="preserve">ILR AA Budget Plan </t>
  </si>
  <si>
    <t>2017-18 Fiscal Year</t>
  </si>
  <si>
    <t>Income</t>
  </si>
  <si>
    <t>$$</t>
  </si>
  <si>
    <t>%</t>
  </si>
  <si>
    <t>Expenses</t>
  </si>
  <si>
    <t>2016-17 Fiscal Year</t>
  </si>
  <si>
    <t>ILR Contribution</t>
  </si>
  <si>
    <t>Event Income</t>
  </si>
  <si>
    <t>Other Income</t>
  </si>
  <si>
    <t>Total Income</t>
  </si>
  <si>
    <t>Beginning Balance</t>
  </si>
  <si>
    <t>Ending Balance</t>
  </si>
  <si>
    <t>Total Expenses</t>
  </si>
  <si>
    <t>Annual Balance</t>
  </si>
  <si>
    <t>Phone</t>
  </si>
  <si>
    <t>Bank Fees</t>
  </si>
  <si>
    <t>Accounting</t>
  </si>
  <si>
    <t>Mailings</t>
  </si>
  <si>
    <t xml:space="preserve">Misc </t>
  </si>
  <si>
    <t>Total Ops Expenses</t>
  </si>
  <si>
    <t>Programs</t>
  </si>
  <si>
    <t>Sept Event</t>
  </si>
  <si>
    <t>Sept Board</t>
  </si>
  <si>
    <t>January Board</t>
  </si>
  <si>
    <t>January Event</t>
  </si>
  <si>
    <t>April Event</t>
  </si>
  <si>
    <t>June Board</t>
  </si>
  <si>
    <t>June Event</t>
  </si>
  <si>
    <t>Chapter Budget</t>
  </si>
  <si>
    <t>Total Programs</t>
  </si>
  <si>
    <t>1-time Alumni Event</t>
  </si>
  <si>
    <t>Atlanta expansion</t>
  </si>
  <si>
    <t xml:space="preserve">including NYC expansion </t>
  </si>
  <si>
    <t>Rochester expansion</t>
  </si>
  <si>
    <t>Where else?</t>
  </si>
  <si>
    <t>TTC Checking</t>
  </si>
  <si>
    <t>TTC Savings</t>
  </si>
  <si>
    <t>Total</t>
  </si>
  <si>
    <t>Current Bank Balances</t>
  </si>
  <si>
    <t xml:space="preserve"> Groat/Alpern Young Alum</t>
  </si>
  <si>
    <t>in 2017, this includes the Hyman Event</t>
  </si>
  <si>
    <t>in 2018</t>
  </si>
  <si>
    <t>*</t>
  </si>
  <si>
    <t>Affinity Budget*</t>
  </si>
  <si>
    <t>Alumni Outreach**</t>
  </si>
  <si>
    <t>**</t>
  </si>
  <si>
    <t>includes $4100 for Womans Council, $1600 for Finance Council</t>
  </si>
  <si>
    <t>There is no charge in the books for this event in 2016</t>
  </si>
  <si>
    <t>Comments</t>
  </si>
  <si>
    <t>includes Philly and expenditures for NY for hockey tickets</t>
  </si>
  <si>
    <t>No charge in the books for this event in 2016</t>
  </si>
  <si>
    <t>as of 5/8/2017</t>
  </si>
  <si>
    <t>Expenses: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</si>
  <si>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</si>
  <si>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</si>
  <si>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</si>
  <si>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</si>
  <si>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</si>
  <si>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</si>
  <si>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</si>
  <si>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</si>
  <si>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</si>
  <si>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</si>
  <si>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</si>
  <si>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</si>
  <si>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2017-18 Budget</t>
  </si>
  <si>
    <t>Phone (including BT Conferencing)</t>
  </si>
  <si>
    <t>Bank/Credit Card Fees</t>
  </si>
  <si>
    <t>Mailings - Mail Chimp, Printing and Postage</t>
  </si>
  <si>
    <t>Tax Services</t>
  </si>
  <si>
    <t>Hyman Event - The Fissured Workplace</t>
  </si>
  <si>
    <t>Women's Council</t>
  </si>
  <si>
    <t>Finance Events</t>
  </si>
  <si>
    <t>Chapter Events (Philadelphia)</t>
  </si>
  <si>
    <t>2017 Groat &amp; Alpern Young Alumni</t>
  </si>
  <si>
    <t xml:space="preserve"> </t>
  </si>
  <si>
    <t>ILRAA Board Meetings and After Receptions</t>
  </si>
  <si>
    <t>Hockey Ticket</t>
  </si>
  <si>
    <t>Graduation Event</t>
  </si>
  <si>
    <t>Revenue</t>
  </si>
  <si>
    <t>ILR School Allocation</t>
  </si>
  <si>
    <t xml:space="preserve">Carry over balance </t>
  </si>
  <si>
    <t>Total Revenue</t>
  </si>
  <si>
    <t>Minus Expenses</t>
  </si>
  <si>
    <t>Current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</si>
</sst>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3" fillId="0" borderId="0" xfId="0" applyFont="1"/>
    <xf numFmtId="164" fontId="0" fillId="0" borderId="1" xfId="1" applyNumberFormat="1" applyFont="1" applyBorder="1" applyAlignment="1">
      <alignment horizontal="left" indent="1"/>
    </xf>
    <xf numFmtId="9" fontId="0" fillId="0" borderId="1" xfId="2" applyFont="1" applyBorder="1"/>
    <xf numFmtId="164" fontId="4" fillId="0" borderId="1" xfId="1" applyNumberFormat="1" applyFont="1" applyBorder="1" applyAlignment="1">
      <alignment horizontal="left" indent="1"/>
    </xf>
    <xf numFmtId="164" fontId="0" fillId="0" borderId="1" xfId="1" applyNumberFormat="1" applyFont="1" applyBorder="1"/>
    <xf numFmtId="0" fontId="0" fillId="0" borderId="1" xfId="0" applyBorder="1"/>
    <xf numFmtId="164" fontId="0" fillId="0" borderId="1" xfId="0" applyNumberFormat="1" applyBorder="1"/>
    <xf numFmtId="0" fontId="0" fillId="2" borderId="0" xfId="0" applyFill="1"/>
    <xf numFmtId="0" fontId="3" fillId="0" borderId="0" xfId="0" applyFont="1" applyAlignment="1">
      <alignment horizontal="left"/>
    </xf>
    <xf numFmtId="164" fontId="1" fillId="0" borderId="1" xfId="1" applyNumberFormat="1" applyFont="1" applyBorder="1" applyAlignment="1">
      <alignment horizontal="left" indent="1"/>
    </xf>
    <xf numFmtId="0" fontId="0" fillId="0" borderId="0" xfId="0" applyAlignment="1">
      <alignment horizontal="left"/>
    </xf>
    <xf numFmtId="43" fontId="0" fillId="0" borderId="0" xfId="0" applyNumberFormat="1"/>
    <xf numFmtId="43" fontId="2" fillId="0" borderId="0" xfId="0" applyNumberFormat="1" applyFont="1"/>
    <xf numFmtId="0" fontId="0" fillId="0" borderId="1" xfId="0" applyBorder="1" applyAlignment="1">
      <alignment horizontal="left"/>
    </xf>
    <xf numFmtId="43" fontId="0" fillId="0" borderId="1" xfId="0" applyNumberFormat="1" applyBorder="1"/>
    <xf numFmtId="0" fontId="2" fillId="0" borderId="1" xfId="0" applyFont="1" applyBorder="1"/>
    <xf numFmtId="43" fontId="2" fillId="0" borderId="1" xfId="0" applyNumberFormat="1" applyFont="1" applyBorder="1"/>
    <xf numFmtId="44" fontId="0" fillId="0" borderId="1" xfId="1" applyFont="1" applyBorder="1"/>
    <xf numFmtId="44" fontId="2" fillId="0" borderId="1" xfId="1" applyFont="1" applyBorder="1"/>
    <xf numFmtId="0" fontId="0" fillId="2" borderId="0" xfId="0" applyFill="1" applyAlignment="1">
      <alignment horizontal="right"/>
    </xf>
    <xf numFmtId="0" fontId="2" fillId="0" borderId="0" xfId="0" applyFont="1" applyBorder="1"/>
    <xf numFmtId="43" fontId="2" fillId="0" borderId="1" xfId="0" applyNumberFormat="1" applyFont="1" applyBorder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43" fontId="0" fillId="0" borderId="1" xfId="0" applyNumberFormat="1" applyFill="1" applyBorder="1"/>
    <xf numFmtId="0" fontId="0" fillId="0" borderId="0" xfId="0" applyBorder="1"/>
    <xf numFmtId="0" fontId="2" fillId="0" borderId="0" xfId="0" applyFont="1" applyFill="1" applyBorder="1"/>
    <xf numFmtId="0" fontId="0" fillId="0" borderId="0" xfId="0" applyFont="1" applyBorder="1"/>
    <xf numFmtId="4" fontId="0" fillId="0" borderId="1" xfId="0" applyNumberFormat="1" applyBorder="1"/>
    <xf numFmtId="0" fontId="0" fillId="3" borderId="0" xfId="0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22" workbookViewId="0">
      <selection activeCell="G55" sqref="G55"/>
    </sheetView>
  </sheetViews>
  <sheetFormatPr defaultRowHeight="15" x14ac:dyDescent="0.25"/>
  <cols>
    <col min="1" max="1" width="28.85546875" customWidth="1"/>
    <col min="2" max="2" width="13.28515625" customWidth="1"/>
    <col min="3" max="3" width="11.140625" customWidth="1"/>
    <col min="4" max="4" width="4.85546875" customWidth="1"/>
    <col min="5" max="5" width="12.5703125" customWidth="1"/>
    <col min="6" max="6" width="12.7109375" customWidth="1"/>
  </cols>
  <sheetData>
    <row r="1" spans="1:8" x14ac:dyDescent="0.25">
      <c r="A1" s="12" t="s">
        <v>0</v>
      </c>
      <c r="B1" s="12"/>
      <c r="C1" s="12"/>
      <c r="D1" s="12"/>
      <c r="E1" s="12"/>
      <c r="F1" s="12"/>
      <c r="G1" s="12"/>
      <c r="H1" t="s">
        <v>49</v>
      </c>
    </row>
    <row r="2" spans="1:8" x14ac:dyDescent="0.25">
      <c r="B2" s="2" t="s">
        <v>6</v>
      </c>
      <c r="D2" s="12"/>
      <c r="E2" s="2" t="s">
        <v>1</v>
      </c>
      <c r="G2" s="12"/>
    </row>
    <row r="3" spans="1:8" x14ac:dyDescent="0.25">
      <c r="B3" s="1" t="s">
        <v>3</v>
      </c>
      <c r="C3" s="1" t="s">
        <v>4</v>
      </c>
      <c r="D3" s="12"/>
      <c r="E3" s="1" t="s">
        <v>3</v>
      </c>
      <c r="F3" s="1" t="s">
        <v>4</v>
      </c>
      <c r="G3" s="12"/>
    </row>
    <row r="4" spans="1:8" x14ac:dyDescent="0.25">
      <c r="A4" s="5" t="s">
        <v>2</v>
      </c>
      <c r="D4" s="12"/>
      <c r="G4" s="12"/>
    </row>
    <row r="5" spans="1:8" x14ac:dyDescent="0.25">
      <c r="A5" s="3" t="s">
        <v>7</v>
      </c>
      <c r="B5" s="6">
        <v>40000</v>
      </c>
      <c r="C5" s="7">
        <f>B5/B5</f>
        <v>1</v>
      </c>
      <c r="D5" s="12"/>
      <c r="E5" s="6">
        <v>40000</v>
      </c>
      <c r="F5" s="7">
        <f>E5/E5</f>
        <v>1</v>
      </c>
      <c r="G5" s="12"/>
    </row>
    <row r="6" spans="1:8" x14ac:dyDescent="0.25">
      <c r="A6" s="3" t="s">
        <v>8</v>
      </c>
      <c r="B6" s="6">
        <v>3850</v>
      </c>
      <c r="C6" s="7">
        <f>B6/B5</f>
        <v>9.6250000000000002E-2</v>
      </c>
      <c r="D6" s="12"/>
      <c r="E6" s="6"/>
      <c r="F6" s="7">
        <f>E6/E5</f>
        <v>0</v>
      </c>
      <c r="G6" s="12"/>
    </row>
    <row r="7" spans="1:8" ht="17.25" x14ac:dyDescent="0.4">
      <c r="A7" s="3" t="s">
        <v>9</v>
      </c>
      <c r="B7" s="8"/>
      <c r="C7" s="7"/>
      <c r="D7" s="12"/>
      <c r="E7" s="8"/>
      <c r="F7" s="7"/>
      <c r="G7" s="12"/>
    </row>
    <row r="8" spans="1:8" x14ac:dyDescent="0.25">
      <c r="A8" s="2" t="s">
        <v>10</v>
      </c>
      <c r="B8" s="6">
        <f>SUM(B5:B7)</f>
        <v>43850</v>
      </c>
      <c r="C8" s="7">
        <f>B8/B5</f>
        <v>1.0962499999999999</v>
      </c>
      <c r="D8" s="12"/>
      <c r="E8" s="6">
        <f>SUM(E5:E7)</f>
        <v>40000</v>
      </c>
      <c r="F8" s="7">
        <f>E8/E5</f>
        <v>1</v>
      </c>
      <c r="G8" s="12"/>
    </row>
    <row r="9" spans="1:8" x14ac:dyDescent="0.25">
      <c r="B9" s="6"/>
      <c r="C9" s="7"/>
      <c r="D9" s="12"/>
      <c r="E9" s="6"/>
      <c r="F9" s="7"/>
      <c r="G9" s="12"/>
    </row>
    <row r="10" spans="1:8" x14ac:dyDescent="0.25">
      <c r="B10" s="6"/>
      <c r="C10" s="7"/>
      <c r="D10" s="12"/>
      <c r="E10" s="6"/>
      <c r="F10" s="7"/>
      <c r="G10" s="12"/>
    </row>
    <row r="11" spans="1:8" x14ac:dyDescent="0.25">
      <c r="A11" s="5" t="s">
        <v>5</v>
      </c>
      <c r="B11" s="6"/>
      <c r="C11" s="7"/>
      <c r="D11" s="12"/>
      <c r="E11" s="6"/>
      <c r="F11" s="7"/>
      <c r="G11" s="12"/>
    </row>
    <row r="12" spans="1:8" x14ac:dyDescent="0.25">
      <c r="A12" s="3" t="s">
        <v>15</v>
      </c>
      <c r="B12" s="6">
        <v>170</v>
      </c>
      <c r="C12" s="7"/>
      <c r="D12" s="12"/>
      <c r="E12" s="6">
        <v>200</v>
      </c>
      <c r="F12" s="7"/>
      <c r="G12" s="12"/>
    </row>
    <row r="13" spans="1:8" x14ac:dyDescent="0.25">
      <c r="A13" s="3" t="s">
        <v>16</v>
      </c>
      <c r="B13" s="6">
        <v>300</v>
      </c>
      <c r="C13" s="7"/>
      <c r="D13" s="12"/>
      <c r="E13" s="6">
        <v>300</v>
      </c>
      <c r="F13" s="7"/>
      <c r="G13" s="12"/>
    </row>
    <row r="14" spans="1:8" x14ac:dyDescent="0.25">
      <c r="A14" s="3" t="s">
        <v>17</v>
      </c>
      <c r="B14" s="6">
        <v>2200</v>
      </c>
      <c r="C14" s="7"/>
      <c r="D14" s="12"/>
      <c r="E14" s="6">
        <v>2200</v>
      </c>
      <c r="F14" s="7"/>
      <c r="G14" s="12"/>
    </row>
    <row r="15" spans="1:8" x14ac:dyDescent="0.25">
      <c r="A15" s="3" t="s">
        <v>18</v>
      </c>
      <c r="B15" s="6">
        <v>100</v>
      </c>
      <c r="C15" s="7"/>
      <c r="D15" s="12"/>
      <c r="E15" s="6">
        <v>250</v>
      </c>
      <c r="F15" s="7"/>
      <c r="G15" s="12"/>
    </row>
    <row r="16" spans="1:8" ht="17.25" x14ac:dyDescent="0.4">
      <c r="A16" s="3" t="s">
        <v>19</v>
      </c>
      <c r="B16" s="8">
        <v>500</v>
      </c>
      <c r="C16" s="7"/>
      <c r="D16" s="12"/>
      <c r="E16" s="8">
        <v>500</v>
      </c>
      <c r="F16" s="7"/>
      <c r="G16" s="12"/>
    </row>
    <row r="17" spans="1:9" x14ac:dyDescent="0.25">
      <c r="A17" s="2" t="s">
        <v>20</v>
      </c>
      <c r="B17" s="6">
        <f>SUM(B12:B16)</f>
        <v>3270</v>
      </c>
      <c r="C17" s="7">
        <f>B17/B5</f>
        <v>8.1750000000000003E-2</v>
      </c>
      <c r="D17" s="12"/>
      <c r="E17" s="6">
        <f>SUM(E12:E16)</f>
        <v>3450</v>
      </c>
      <c r="F17" s="7">
        <f>E17/E5</f>
        <v>8.6249999999999993E-2</v>
      </c>
      <c r="G17" s="12"/>
    </row>
    <row r="18" spans="1:9" x14ac:dyDescent="0.25">
      <c r="B18" s="6"/>
      <c r="C18" s="7"/>
      <c r="D18" s="12"/>
      <c r="E18" s="6"/>
      <c r="F18" s="7"/>
      <c r="G18" s="12"/>
    </row>
    <row r="19" spans="1:9" x14ac:dyDescent="0.25">
      <c r="A19" s="13" t="s">
        <v>21</v>
      </c>
      <c r="B19" s="6"/>
      <c r="C19" s="7"/>
      <c r="D19" s="12"/>
      <c r="E19" s="6"/>
      <c r="F19" s="7"/>
      <c r="G19" s="12"/>
    </row>
    <row r="20" spans="1:9" x14ac:dyDescent="0.25">
      <c r="A20" s="3" t="s">
        <v>22</v>
      </c>
      <c r="B20" s="6">
        <v>5000</v>
      </c>
      <c r="C20" s="7">
        <f>B20/B5</f>
        <v>0.125</v>
      </c>
      <c r="D20" s="12"/>
      <c r="E20" s="6">
        <v>7500</v>
      </c>
      <c r="F20" s="7">
        <f>E20/E5</f>
        <v>0.1875</v>
      </c>
      <c r="G20" s="12"/>
      <c r="H20" t="s">
        <v>48</v>
      </c>
    </row>
    <row r="21" spans="1:9" x14ac:dyDescent="0.25">
      <c r="A21" s="3" t="s">
        <v>23</v>
      </c>
      <c r="B21" s="6">
        <v>1500</v>
      </c>
      <c r="C21" s="7">
        <f>B21/B5</f>
        <v>3.7499999999999999E-2</v>
      </c>
      <c r="D21" s="12"/>
      <c r="E21" s="6">
        <v>2000</v>
      </c>
      <c r="F21" s="7">
        <f>E21/E5</f>
        <v>0.05</v>
      </c>
      <c r="G21" s="12"/>
      <c r="H21" t="s">
        <v>51</v>
      </c>
    </row>
    <row r="22" spans="1:9" x14ac:dyDescent="0.25">
      <c r="A22" s="3" t="s">
        <v>25</v>
      </c>
      <c r="B22" s="6">
        <v>2800</v>
      </c>
      <c r="C22" s="7">
        <f>B22/40000</f>
        <v>7.0000000000000007E-2</v>
      </c>
      <c r="D22" s="12"/>
      <c r="E22" s="6">
        <v>3000</v>
      </c>
      <c r="F22" s="7">
        <f>E22/40000</f>
        <v>7.4999999999999997E-2</v>
      </c>
      <c r="G22" s="12"/>
    </row>
    <row r="23" spans="1:9" x14ac:dyDescent="0.25">
      <c r="A23" s="3" t="s">
        <v>24</v>
      </c>
      <c r="B23" s="6">
        <v>600</v>
      </c>
      <c r="C23" s="7">
        <f t="shared" ref="C23:C30" si="0">B23/40000</f>
        <v>1.4999999999999999E-2</v>
      </c>
      <c r="D23" s="12"/>
      <c r="E23" s="6">
        <v>1000</v>
      </c>
      <c r="F23" s="7">
        <f t="shared" ref="F23:F31" si="1">E23/40000</f>
        <v>2.5000000000000001E-2</v>
      </c>
      <c r="G23" s="12"/>
    </row>
    <row r="24" spans="1:9" x14ac:dyDescent="0.25">
      <c r="A24" s="3" t="s">
        <v>26</v>
      </c>
      <c r="B24" s="6">
        <v>8000</v>
      </c>
      <c r="C24" s="7">
        <f t="shared" si="0"/>
        <v>0.2</v>
      </c>
      <c r="D24" s="12"/>
      <c r="E24" s="6">
        <v>8000</v>
      </c>
      <c r="F24" s="7">
        <f t="shared" si="1"/>
        <v>0.2</v>
      </c>
      <c r="G24" s="12"/>
    </row>
    <row r="25" spans="1:9" x14ac:dyDescent="0.25">
      <c r="A25" s="3" t="s">
        <v>40</v>
      </c>
      <c r="B25" s="6">
        <v>1200</v>
      </c>
      <c r="C25" s="7">
        <f t="shared" si="0"/>
        <v>0.03</v>
      </c>
      <c r="D25" s="12"/>
      <c r="E25" s="6"/>
      <c r="F25" s="7"/>
      <c r="G25" s="12"/>
    </row>
    <row r="26" spans="1:9" x14ac:dyDescent="0.25">
      <c r="A26" s="3" t="s">
        <v>28</v>
      </c>
      <c r="B26" s="6">
        <v>3000</v>
      </c>
      <c r="C26" s="7">
        <f t="shared" si="0"/>
        <v>7.4999999999999997E-2</v>
      </c>
      <c r="D26" s="12"/>
      <c r="E26" s="6">
        <v>3000</v>
      </c>
      <c r="F26" s="7">
        <f t="shared" si="1"/>
        <v>7.4999999999999997E-2</v>
      </c>
      <c r="G26" s="12"/>
    </row>
    <row r="27" spans="1:9" x14ac:dyDescent="0.25">
      <c r="A27" s="3" t="s">
        <v>27</v>
      </c>
      <c r="B27" s="6">
        <v>1000</v>
      </c>
      <c r="C27" s="7">
        <f t="shared" si="0"/>
        <v>2.5000000000000001E-2</v>
      </c>
      <c r="D27" s="12"/>
      <c r="E27" s="6">
        <v>1000</v>
      </c>
      <c r="F27" s="7">
        <f t="shared" si="1"/>
        <v>2.5000000000000001E-2</v>
      </c>
      <c r="G27" s="12"/>
    </row>
    <row r="28" spans="1:9" x14ac:dyDescent="0.25">
      <c r="A28" s="3" t="s">
        <v>29</v>
      </c>
      <c r="B28" s="6">
        <v>2700</v>
      </c>
      <c r="C28" s="7">
        <f t="shared" si="0"/>
        <v>6.7500000000000004E-2</v>
      </c>
      <c r="D28" s="12"/>
      <c r="E28" s="6">
        <v>6000</v>
      </c>
      <c r="F28" s="7">
        <f t="shared" si="1"/>
        <v>0.15</v>
      </c>
      <c r="G28" s="12"/>
      <c r="H28" t="s">
        <v>50</v>
      </c>
    </row>
    <row r="29" spans="1:9" x14ac:dyDescent="0.25">
      <c r="A29" s="3" t="s">
        <v>44</v>
      </c>
      <c r="B29" s="14">
        <v>5700</v>
      </c>
      <c r="C29" s="7">
        <f t="shared" si="0"/>
        <v>0.14249999999999999</v>
      </c>
      <c r="D29" s="12"/>
      <c r="E29" s="14">
        <v>6000</v>
      </c>
      <c r="F29" s="7">
        <f t="shared" si="1"/>
        <v>0.15</v>
      </c>
      <c r="G29" s="24" t="s">
        <v>43</v>
      </c>
      <c r="H29" t="s">
        <v>47</v>
      </c>
    </row>
    <row r="30" spans="1:9" ht="17.25" x14ac:dyDescent="0.4">
      <c r="A30" s="3" t="s">
        <v>45</v>
      </c>
      <c r="B30" s="8">
        <v>1050</v>
      </c>
      <c r="C30" s="7">
        <f t="shared" si="0"/>
        <v>2.6249999999999999E-2</v>
      </c>
      <c r="D30" s="12"/>
      <c r="E30" s="14">
        <v>5000</v>
      </c>
      <c r="F30" s="7">
        <f t="shared" si="1"/>
        <v>0.125</v>
      </c>
      <c r="G30" s="24" t="s">
        <v>46</v>
      </c>
      <c r="H30" t="s">
        <v>41</v>
      </c>
    </row>
    <row r="31" spans="1:9" ht="17.25" x14ac:dyDescent="0.4">
      <c r="A31" s="3" t="s">
        <v>31</v>
      </c>
      <c r="B31" s="8"/>
      <c r="C31" s="7"/>
      <c r="D31" s="12"/>
      <c r="E31" s="8">
        <v>5000</v>
      </c>
      <c r="F31" s="7">
        <f t="shared" si="1"/>
        <v>0.125</v>
      </c>
      <c r="G31" s="12"/>
      <c r="H31" t="s">
        <v>42</v>
      </c>
      <c r="I31" t="s">
        <v>33</v>
      </c>
    </row>
    <row r="32" spans="1:9" x14ac:dyDescent="0.25">
      <c r="A32" s="4" t="s">
        <v>30</v>
      </c>
      <c r="B32" s="6">
        <f>SUM(B20:B30)</f>
        <v>32550</v>
      </c>
      <c r="C32" s="7">
        <f>B32/40000</f>
        <v>0.81374999999999997</v>
      </c>
      <c r="D32" s="12"/>
      <c r="E32" s="6">
        <f>SUM(E20:E31)</f>
        <v>47500</v>
      </c>
      <c r="F32" s="7">
        <f>E32/40000</f>
        <v>1.1875</v>
      </c>
      <c r="G32" s="12"/>
      <c r="I32" t="s">
        <v>32</v>
      </c>
    </row>
    <row r="33" spans="1:9" x14ac:dyDescent="0.25">
      <c r="A33" s="3"/>
      <c r="B33" s="6"/>
      <c r="C33" s="7"/>
      <c r="D33" s="12"/>
      <c r="E33" s="6"/>
      <c r="F33" s="7"/>
      <c r="G33" s="12"/>
      <c r="I33" t="s">
        <v>34</v>
      </c>
    </row>
    <row r="34" spans="1:9" x14ac:dyDescent="0.25">
      <c r="A34" s="2" t="s">
        <v>13</v>
      </c>
      <c r="B34" s="9">
        <f>B32+B17</f>
        <v>35820</v>
      </c>
      <c r="C34" s="7">
        <f>B34/40000</f>
        <v>0.89549999999999996</v>
      </c>
      <c r="D34" s="12"/>
      <c r="E34" s="9">
        <f>E32+E17</f>
        <v>50950</v>
      </c>
      <c r="F34" s="7">
        <f>E34/40000</f>
        <v>1.2737499999999999</v>
      </c>
      <c r="G34" s="12"/>
      <c r="I34" t="s">
        <v>35</v>
      </c>
    </row>
    <row r="35" spans="1:9" x14ac:dyDescent="0.25">
      <c r="B35" s="9"/>
      <c r="C35" s="7"/>
      <c r="D35" s="12"/>
      <c r="E35" s="9"/>
      <c r="F35" s="7"/>
      <c r="G35" s="12"/>
    </row>
    <row r="36" spans="1:9" x14ac:dyDescent="0.25">
      <c r="A36" t="s">
        <v>14</v>
      </c>
      <c r="B36" s="9">
        <f>B8-B34</f>
        <v>8030</v>
      </c>
      <c r="C36" s="7"/>
      <c r="D36" s="12"/>
      <c r="E36" s="9">
        <f>E8-E34</f>
        <v>-10950</v>
      </c>
      <c r="F36" s="7"/>
      <c r="G36" s="12"/>
    </row>
    <row r="37" spans="1:9" x14ac:dyDescent="0.25">
      <c r="B37" s="9"/>
      <c r="C37" s="7"/>
      <c r="D37" s="12"/>
      <c r="E37" s="9"/>
      <c r="F37" s="7"/>
      <c r="G37" s="12"/>
    </row>
    <row r="38" spans="1:9" x14ac:dyDescent="0.25">
      <c r="A38" t="s">
        <v>11</v>
      </c>
      <c r="B38" s="9">
        <v>11159</v>
      </c>
      <c r="C38" s="7"/>
      <c r="D38" s="12"/>
      <c r="E38" s="9">
        <f>B40</f>
        <v>19189</v>
      </c>
      <c r="F38" s="7"/>
      <c r="G38" s="12"/>
    </row>
    <row r="39" spans="1:9" x14ac:dyDescent="0.25">
      <c r="B39" s="10"/>
      <c r="C39" s="7"/>
      <c r="D39" s="12"/>
      <c r="E39" s="10"/>
      <c r="F39" s="7"/>
      <c r="G39" s="12"/>
    </row>
    <row r="40" spans="1:9" x14ac:dyDescent="0.25">
      <c r="A40" t="s">
        <v>12</v>
      </c>
      <c r="B40" s="11">
        <f>SUM(B36:B39)</f>
        <v>19189</v>
      </c>
      <c r="C40" s="7"/>
      <c r="D40" s="12"/>
      <c r="E40" s="11">
        <f>SUM(E36:E39)</f>
        <v>8239</v>
      </c>
      <c r="F40" s="7"/>
      <c r="G40" s="12"/>
    </row>
    <row r="41" spans="1:9" x14ac:dyDescent="0.25">
      <c r="A41" s="12"/>
      <c r="B41" s="12"/>
      <c r="C41" s="12"/>
      <c r="D41" s="12"/>
      <c r="E41" s="12"/>
      <c r="F41" s="12"/>
      <c r="G41" s="12"/>
    </row>
    <row r="42" spans="1:9" x14ac:dyDescent="0.25">
      <c r="A42" s="10" t="s">
        <v>39</v>
      </c>
      <c r="B42" s="9" t="s">
        <v>52</v>
      </c>
    </row>
    <row r="43" spans="1:9" x14ac:dyDescent="0.25">
      <c r="A43" s="18">
        <v>5043731</v>
      </c>
      <c r="B43" s="22">
        <v>36953.78</v>
      </c>
    </row>
    <row r="44" spans="1:9" x14ac:dyDescent="0.25">
      <c r="A44" s="18">
        <v>543730</v>
      </c>
      <c r="B44" s="22">
        <v>15681.07</v>
      </c>
    </row>
    <row r="45" spans="1:9" x14ac:dyDescent="0.25">
      <c r="A45" s="10" t="s">
        <v>36</v>
      </c>
      <c r="B45" s="22">
        <v>3489.09</v>
      </c>
    </row>
    <row r="46" spans="1:9" x14ac:dyDescent="0.25">
      <c r="A46" s="10" t="s">
        <v>37</v>
      </c>
      <c r="B46" s="22">
        <v>75609.63</v>
      </c>
    </row>
    <row r="47" spans="1:9" x14ac:dyDescent="0.25">
      <c r="A47" s="10"/>
      <c r="B47" s="22"/>
    </row>
    <row r="48" spans="1:9" x14ac:dyDescent="0.25">
      <c r="A48" s="20" t="s">
        <v>38</v>
      </c>
      <c r="B48" s="23">
        <v>131733.57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C26" sqref="C26"/>
    </sheetView>
  </sheetViews>
  <sheetFormatPr defaultRowHeight="15" x14ac:dyDescent="0.25"/>
  <cols>
    <col min="1" max="1" width="43.85546875" customWidth="1"/>
    <col min="2" max="2" width="11.28515625" customWidth="1"/>
    <col min="3" max="14" width="10.7109375" customWidth="1"/>
    <col min="15" max="15" width="18.7109375" customWidth="1"/>
  </cols>
  <sheetData>
    <row r="1" spans="1:15" x14ac:dyDescent="0.25">
      <c r="A1" s="25" t="s">
        <v>53</v>
      </c>
      <c r="B1" s="26" t="s">
        <v>54</v>
      </c>
      <c r="C1" s="26" t="s">
        <v>55</v>
      </c>
      <c r="D1" s="26" t="s">
        <v>56</v>
      </c>
      <c r="E1" s="26" t="s">
        <v>57</v>
      </c>
      <c r="F1" s="26" t="s">
        <v>58</v>
      </c>
      <c r="G1" s="26" t="s">
        <v>59</v>
      </c>
      <c r="H1" s="26" t="s">
        <v>60</v>
      </c>
      <c r="I1" s="26" t="s">
        <v>61</v>
      </c>
      <c r="J1" s="26" t="s">
        <v>62</v>
      </c>
      <c r="K1" s="26" t="s">
        <v>63</v>
      </c>
      <c r="L1" s="26" t="s">
        <v>64</v>
      </c>
      <c r="M1" s="26" t="s">
        <v>65</v>
      </c>
      <c r="N1" s="26" t="s">
        <v>38</v>
      </c>
      <c r="O1" s="27" t="s">
        <v>66</v>
      </c>
    </row>
    <row r="2" spans="1:15" x14ac:dyDescent="0.25">
      <c r="A2" s="33" t="s">
        <v>67</v>
      </c>
      <c r="B2" s="19">
        <v>120.29</v>
      </c>
      <c r="C2" s="19"/>
      <c r="D2" s="19">
        <v>4.16</v>
      </c>
      <c r="E2" s="19">
        <v>42.04</v>
      </c>
      <c r="F2" s="19"/>
      <c r="G2" s="19"/>
      <c r="H2" s="19">
        <v>0.27</v>
      </c>
      <c r="I2" s="19"/>
      <c r="J2" s="19"/>
      <c r="K2" s="19"/>
      <c r="L2" s="19"/>
      <c r="M2" s="19"/>
      <c r="N2" s="19">
        <f>SUM(B2:M2)</f>
        <v>166.76000000000002</v>
      </c>
      <c r="O2" s="19">
        <v>200</v>
      </c>
    </row>
    <row r="3" spans="1:15" x14ac:dyDescent="0.25">
      <c r="A3" s="33" t="s">
        <v>68</v>
      </c>
      <c r="B3" s="19">
        <v>60</v>
      </c>
      <c r="C3" s="19">
        <v>60</v>
      </c>
      <c r="D3" s="19">
        <v>60</v>
      </c>
      <c r="E3" s="19">
        <v>5</v>
      </c>
      <c r="F3" s="19">
        <v>5</v>
      </c>
      <c r="G3" s="19">
        <v>55</v>
      </c>
      <c r="H3" s="19">
        <v>12.5</v>
      </c>
      <c r="I3" s="19">
        <v>6.25</v>
      </c>
      <c r="J3" s="19">
        <v>6.25</v>
      </c>
      <c r="K3" s="19">
        <v>6.25</v>
      </c>
      <c r="L3" s="19">
        <v>6.25</v>
      </c>
      <c r="M3" s="19"/>
      <c r="N3" s="19">
        <f>SUM(B3:M3)</f>
        <v>282.5</v>
      </c>
      <c r="O3" s="28">
        <v>300</v>
      </c>
    </row>
    <row r="4" spans="1:15" x14ac:dyDescent="0.25">
      <c r="A4" s="33" t="s">
        <v>69</v>
      </c>
      <c r="B4" s="19">
        <v>8.65</v>
      </c>
      <c r="C4" s="19"/>
      <c r="D4" s="19"/>
      <c r="E4" s="19"/>
      <c r="F4" s="19"/>
      <c r="G4" s="19"/>
      <c r="H4" s="19"/>
      <c r="I4" s="19"/>
      <c r="J4" s="19">
        <v>63.74</v>
      </c>
      <c r="K4" s="19"/>
      <c r="L4" s="19"/>
      <c r="M4" s="19"/>
      <c r="N4" s="19">
        <v>72.39</v>
      </c>
      <c r="O4" s="19">
        <v>80</v>
      </c>
    </row>
    <row r="5" spans="1:15" x14ac:dyDescent="0.25">
      <c r="A5" s="33" t="s">
        <v>70</v>
      </c>
      <c r="B5" s="19"/>
      <c r="C5" s="19"/>
      <c r="D5" s="19">
        <v>1039.25</v>
      </c>
      <c r="E5" s="19"/>
      <c r="F5" s="19"/>
      <c r="G5" s="19"/>
      <c r="H5" s="19"/>
      <c r="I5" s="19"/>
      <c r="J5" s="19">
        <v>1091.18</v>
      </c>
      <c r="K5" s="19">
        <v>45</v>
      </c>
      <c r="L5" s="19"/>
      <c r="M5" s="19"/>
      <c r="N5" s="19">
        <v>2175.4299999999998</v>
      </c>
      <c r="O5" s="28">
        <v>2200</v>
      </c>
    </row>
    <row r="6" spans="1:15" x14ac:dyDescent="0.25">
      <c r="A6" s="33" t="s">
        <v>71</v>
      </c>
      <c r="B6" s="19"/>
      <c r="C6" s="19"/>
      <c r="D6" s="19"/>
      <c r="E6" s="19"/>
      <c r="F6" s="19">
        <v>184</v>
      </c>
      <c r="G6" s="19"/>
      <c r="H6" s="19"/>
      <c r="I6" s="19">
        <v>1029.92</v>
      </c>
      <c r="J6" s="19"/>
      <c r="K6" s="19"/>
      <c r="L6" s="19"/>
      <c r="M6" s="19"/>
      <c r="N6" s="19">
        <v>1047.5999999999999</v>
      </c>
      <c r="O6" s="19">
        <v>1050</v>
      </c>
    </row>
    <row r="7" spans="1:15" x14ac:dyDescent="0.25">
      <c r="A7" s="33" t="s">
        <v>72</v>
      </c>
      <c r="B7" s="19"/>
      <c r="C7" s="19"/>
      <c r="D7" s="19"/>
      <c r="E7" s="19">
        <v>328.25</v>
      </c>
      <c r="F7" s="19">
        <v>747.95</v>
      </c>
      <c r="G7" s="19">
        <v>1741.7</v>
      </c>
      <c r="H7" s="19">
        <v>559.25</v>
      </c>
      <c r="I7" s="19">
        <v>191.92</v>
      </c>
      <c r="J7" s="19">
        <v>538.5</v>
      </c>
      <c r="K7" s="19"/>
      <c r="L7" s="19"/>
      <c r="M7" s="19"/>
      <c r="N7" s="19">
        <f>SUM(B7:M7)</f>
        <v>4107.57</v>
      </c>
      <c r="O7" s="28">
        <v>5000</v>
      </c>
    </row>
    <row r="8" spans="1:15" x14ac:dyDescent="0.25">
      <c r="A8" s="33" t="s">
        <v>73</v>
      </c>
      <c r="B8" s="19"/>
      <c r="C8" s="19">
        <v>330</v>
      </c>
      <c r="D8" s="19"/>
      <c r="E8" s="19">
        <v>275</v>
      </c>
      <c r="F8" s="19">
        <v>259</v>
      </c>
      <c r="G8" s="19">
        <v>330</v>
      </c>
      <c r="H8" s="19"/>
      <c r="I8" s="19"/>
      <c r="J8" s="19"/>
      <c r="K8" s="19">
        <v>57</v>
      </c>
      <c r="L8" s="19">
        <v>313</v>
      </c>
      <c r="M8" s="19"/>
      <c r="N8" s="19">
        <f>SUM(B8:M8)</f>
        <v>1564</v>
      </c>
      <c r="O8" s="28">
        <v>1600</v>
      </c>
    </row>
    <row r="9" spans="1:15" x14ac:dyDescent="0.25">
      <c r="A9" s="33" t="s">
        <v>74</v>
      </c>
      <c r="B9" s="19"/>
      <c r="C9" s="19"/>
      <c r="D9" s="19">
        <v>1226</v>
      </c>
      <c r="E9" s="19"/>
      <c r="F9" s="19"/>
      <c r="G9" s="19"/>
      <c r="H9" s="19"/>
      <c r="I9" s="19"/>
      <c r="J9" s="19"/>
      <c r="K9" s="19"/>
      <c r="L9" s="19"/>
      <c r="M9" s="19"/>
      <c r="N9" s="19">
        <v>1226</v>
      </c>
      <c r="O9" s="28">
        <v>1300</v>
      </c>
    </row>
    <row r="10" spans="1:15" x14ac:dyDescent="0.25">
      <c r="A10" s="33" t="s">
        <v>75</v>
      </c>
      <c r="B10" s="19"/>
      <c r="C10" s="19"/>
      <c r="D10" s="19"/>
      <c r="E10" s="19"/>
      <c r="F10" s="19"/>
      <c r="G10" s="19"/>
      <c r="H10" s="19"/>
      <c r="I10" s="19"/>
      <c r="J10" s="19"/>
      <c r="K10" s="19" t="s">
        <v>76</v>
      </c>
      <c r="L10" s="19">
        <v>1220</v>
      </c>
      <c r="M10" s="19"/>
      <c r="N10" s="19">
        <v>1220</v>
      </c>
      <c r="O10" s="28">
        <v>1500</v>
      </c>
    </row>
    <row r="11" spans="1:15" x14ac:dyDescent="0.25">
      <c r="A11" s="33" t="s">
        <v>77</v>
      </c>
      <c r="B11" s="19"/>
      <c r="C11" s="19"/>
      <c r="D11" s="19"/>
      <c r="E11" s="19"/>
      <c r="F11" s="19">
        <v>624.41</v>
      </c>
      <c r="G11" s="19"/>
      <c r="H11" s="19"/>
      <c r="I11" s="19">
        <v>2760.4</v>
      </c>
      <c r="J11" s="19"/>
      <c r="K11" s="19"/>
      <c r="L11" s="19"/>
      <c r="M11" s="19"/>
      <c r="N11" s="19">
        <f>SUM(B11:M11)</f>
        <v>3384.81</v>
      </c>
      <c r="O11" s="28">
        <v>7000</v>
      </c>
    </row>
    <row r="12" spans="1:15" x14ac:dyDescent="0.25">
      <c r="A12" s="33" t="s">
        <v>78</v>
      </c>
      <c r="B12" s="19"/>
      <c r="C12" s="19"/>
      <c r="D12" s="19"/>
      <c r="E12" s="19"/>
      <c r="F12" s="19"/>
      <c r="G12" s="19">
        <v>1475</v>
      </c>
      <c r="H12" s="19"/>
      <c r="I12" s="19"/>
      <c r="J12" s="19"/>
      <c r="K12" s="19"/>
      <c r="L12" s="19"/>
      <c r="M12" s="19"/>
      <c r="N12" s="19">
        <v>1475</v>
      </c>
      <c r="O12" s="28">
        <v>1475</v>
      </c>
    </row>
    <row r="13" spans="1:15" x14ac:dyDescent="0.25">
      <c r="A13" s="33" t="s">
        <v>79</v>
      </c>
      <c r="B13" s="19">
        <v>127</v>
      </c>
      <c r="C13" s="19"/>
      <c r="D13" s="19"/>
      <c r="E13" s="19"/>
      <c r="F13" s="19"/>
      <c r="G13" s="19"/>
      <c r="H13" s="19"/>
      <c r="I13" s="19"/>
      <c r="J13" s="19">
        <v>1000.8</v>
      </c>
      <c r="K13" s="19"/>
      <c r="L13" s="19">
        <v>200</v>
      </c>
      <c r="M13" s="19"/>
      <c r="N13" s="19">
        <f>SUM(B13:M13)</f>
        <v>1327.8</v>
      </c>
      <c r="O13" s="28">
        <v>8000</v>
      </c>
    </row>
    <row r="14" spans="1:15" x14ac:dyDescent="0.25">
      <c r="A14" s="30" t="s">
        <v>13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>
        <f>SUM(N2:N13)</f>
        <v>18049.859999999997</v>
      </c>
      <c r="O14" s="19">
        <f>SUM(O2:O13)</f>
        <v>29705</v>
      </c>
    </row>
    <row r="15" spans="1:15" x14ac:dyDescent="0.25">
      <c r="A15" s="2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0"/>
    </row>
    <row r="16" spans="1:15" x14ac:dyDescent="0.25">
      <c r="A16" s="30" t="s">
        <v>80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0"/>
    </row>
    <row r="17" spans="1:17" x14ac:dyDescent="0.25">
      <c r="A17" s="31" t="s">
        <v>8</v>
      </c>
      <c r="B17" s="19">
        <v>970</v>
      </c>
      <c r="C17" s="19">
        <v>2135</v>
      </c>
      <c r="D17" s="19">
        <v>100</v>
      </c>
      <c r="E17" s="19"/>
      <c r="F17" s="19" t="s">
        <v>76</v>
      </c>
      <c r="G17" s="19"/>
      <c r="H17" s="19"/>
      <c r="I17" s="19" t="s">
        <v>76</v>
      </c>
      <c r="J17" s="19">
        <v>200</v>
      </c>
      <c r="K17" s="19">
        <v>100</v>
      </c>
      <c r="L17" s="19">
        <v>340</v>
      </c>
      <c r="M17" s="19"/>
      <c r="N17" s="28">
        <v>3845</v>
      </c>
      <c r="O17" s="10"/>
    </row>
    <row r="18" spans="1:17" x14ac:dyDescent="0.25">
      <c r="A18" s="29" t="s">
        <v>81</v>
      </c>
      <c r="B18" s="19">
        <v>40000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32">
        <v>40000</v>
      </c>
      <c r="O18" s="10"/>
    </row>
    <row r="19" spans="1:17" x14ac:dyDescent="0.25">
      <c r="A19" t="s">
        <v>82</v>
      </c>
      <c r="B19" s="19">
        <v>11158.64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32">
        <v>11158.64</v>
      </c>
      <c r="O19" s="10"/>
    </row>
    <row r="20" spans="1:17" x14ac:dyDescent="0.25">
      <c r="A20" s="2" t="s">
        <v>83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>
        <f>SUM(N17:N19)</f>
        <v>55003.64</v>
      </c>
      <c r="O20" s="20"/>
      <c r="P20" s="2"/>
      <c r="Q20" s="2"/>
    </row>
    <row r="21" spans="1:17" x14ac:dyDescent="0.25">
      <c r="A21" s="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"/>
      <c r="P21" s="2"/>
      <c r="Q21" s="2"/>
    </row>
    <row r="22" spans="1:17" x14ac:dyDescent="0.25">
      <c r="A22" s="2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"/>
      <c r="P22" s="2"/>
      <c r="Q22" s="2"/>
    </row>
    <row r="23" spans="1:17" x14ac:dyDescent="0.25">
      <c r="A23" s="2" t="s">
        <v>83</v>
      </c>
      <c r="B23" s="17">
        <v>55003.64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7" x14ac:dyDescent="0.25">
      <c r="A24" t="s">
        <v>84</v>
      </c>
      <c r="B24" s="16">
        <v>18049.86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7" x14ac:dyDescent="0.25">
      <c r="A25" s="2" t="s">
        <v>85</v>
      </c>
      <c r="B25" s="17">
        <v>36953.78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7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7" x14ac:dyDescent="0.25">
      <c r="A27" s="15">
        <v>5043731</v>
      </c>
      <c r="B27" s="16">
        <v>36953.78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7" x14ac:dyDescent="0.25">
      <c r="A28" s="15">
        <v>543730</v>
      </c>
      <c r="B28" s="16">
        <v>15681.07</v>
      </c>
      <c r="C28" s="16" t="s">
        <v>76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7" x14ac:dyDescent="0.25">
      <c r="A29" t="s">
        <v>36</v>
      </c>
      <c r="B29" s="16">
        <v>3489.09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7" x14ac:dyDescent="0.25">
      <c r="A30" t="s">
        <v>37</v>
      </c>
      <c r="B30" s="16">
        <v>75609.63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7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7" x14ac:dyDescent="0.25">
      <c r="A32" s="2" t="s">
        <v>38</v>
      </c>
      <c r="B32" s="17">
        <v>131733.57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"/>
      <c r="P32" s="2"/>
      <c r="Q32" s="2"/>
    </row>
    <row r="33" spans="2:14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2:14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ILR AA Budget</vt:lpstr>
      <vt:lpstr>Detail Backup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Zinn</dc:creator>
  <cp:lastModifiedBy>Sue Sappington</cp:lastModifiedBy>
  <dcterms:created xsi:type="dcterms:W3CDTF">2017-02-24T13:37:15Z</dcterms:created>
  <dcterms:modified xsi:type="dcterms:W3CDTF">2017-05-26T17:44:11Z</dcterms:modified>
</cp:coreProperties>
</file>